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D5FCC891-A08E-48F7-8914-E6D3740E8D09}" xr6:coauthVersionLast="47" xr6:coauthVersionMax="47" xr10:uidLastSave="{00000000-0000-0000-0000-000000000000}"/>
  <bookViews>
    <workbookView xWindow="28680" yWindow="-120" windowWidth="29040" windowHeight="15720" xr2:uid="{0D65CFC2-C98F-440D-8DB4-6CB03F568328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2" l="1"/>
  <c r="O5" i="2"/>
  <c r="M5" i="2"/>
  <c r="L5" i="2"/>
  <c r="K5" i="2"/>
  <c r="J5" i="2"/>
  <c r="H5" i="2"/>
  <c r="G5" i="2"/>
  <c r="D5" i="2"/>
  <c r="I10" i="2"/>
  <c r="K10" i="2"/>
  <c r="Q10" i="2"/>
  <c r="R10" i="2"/>
  <c r="S10" i="2"/>
  <c r="I3" i="2"/>
  <c r="K3" i="2"/>
  <c r="Q3" i="2"/>
  <c r="R3" i="2"/>
  <c r="S3" i="2"/>
  <c r="I11" i="2"/>
  <c r="K11" i="2"/>
  <c r="Q11" i="2" s="1"/>
  <c r="R11" i="2" l="1"/>
  <c r="S11" i="2"/>
  <c r="I6" i="2" l="1"/>
  <c r="M7" i="2"/>
  <c r="S7" i="2"/>
  <c r="P7" i="2"/>
  <c r="I7" i="2"/>
</calcChain>
</file>

<file path=xl/sharedStrings.xml><?xml version="1.0" encoding="utf-8"?>
<sst xmlns="http://schemas.openxmlformats.org/spreadsheetml/2006/main" count="79" uniqueCount="66">
  <si>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</si>
  <si>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</si>
  <si>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</si>
  <si>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</si>
  <si>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</si>
  <si>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</si>
  <si>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</si>
  <si>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</si>
  <si>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</si>
  <si>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</si>
  <si>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</si>
  <si>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</si>
  <si>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</si>
  <si>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</si>
  <si>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</si>
  <si>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</si>
  <si>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</si>
  <si>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</si>
  <si>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</si>
  <si>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</si>
  <si>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</si>
  <si>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</si>
  <si>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</si>
  <si>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</si>
  <si>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</si>
  <si>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</si>
  <si>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</si>
  <si>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</si>
  <si>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</si>
  <si>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</si>
  <si>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</si>
  <si>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</si>
  <si>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</si>
  <si>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</si>
  <si>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</si>
  <si>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</si>
  <si>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</si>
  <si>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</si>
  <si>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</si>
  <si>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</si>
  <si>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</si>
  <si>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</si>
  <si>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</si>
  <si>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</si>
  <si>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003-008-035-2200</t>
  </si>
  <si>
    <t>WD</t>
  </si>
  <si>
    <t>03-ARM'S LENGTH</t>
  </si>
  <si>
    <t>4000</t>
  </si>
  <si>
    <t>L238/P421</t>
  </si>
  <si>
    <t xml:space="preserve">4000 RES LAND </t>
  </si>
  <si>
    <t>NOT INSPECTED</t>
  </si>
  <si>
    <t>402</t>
  </si>
  <si>
    <t>003-014-012-0300</t>
  </si>
  <si>
    <t>L239/P125</t>
  </si>
  <si>
    <t>A-TAHQ TR-M123</t>
  </si>
  <si>
    <t>003-017-033-0450</t>
  </si>
  <si>
    <t>LC</t>
  </si>
  <si>
    <t>L239/P886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</si>
  <si>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</si>
  <si>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</si>
  <si>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</si>
  <si>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</si>
  <si>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</si>
  <si>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</si>
  <si>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</si>
  <si>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2026 Res Land 40 Acre Tahquamenon and Other Rivers rate $75 per ff.  2025 rate was $75 per 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</si>
</sst>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55E9F-A98D-465A-86EC-D7CFA0FAE1C8}">
  <dimension ref="A1:BL11"/>
  <sheetViews>
    <sheetView tabSelected="1" workbookViewId="0">
      <selection activeCell="A9" sqref="A9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3" spans="1:64" x14ac:dyDescent="0.25">
      <c r="A3" t="s">
        <v>52</v>
      </c>
      <c r="C3" s="24">
        <v>45502</v>
      </c>
      <c r="D3" s="14">
        <v>99900</v>
      </c>
      <c r="E3" t="s">
        <v>45</v>
      </c>
      <c r="F3" t="s">
        <v>46</v>
      </c>
      <c r="G3" s="14">
        <v>99900</v>
      </c>
      <c r="H3" s="14">
        <v>36000</v>
      </c>
      <c r="I3" s="19">
        <f>H3/G3*100</f>
        <v>36.036036036036037</v>
      </c>
      <c r="J3" s="14">
        <v>72000</v>
      </c>
      <c r="K3" s="14">
        <f>G3-0</f>
        <v>99900</v>
      </c>
      <c r="L3" s="14">
        <v>72000</v>
      </c>
      <c r="M3" s="29">
        <v>1320</v>
      </c>
      <c r="N3" s="33">
        <v>1320</v>
      </c>
      <c r="O3" s="38">
        <v>40</v>
      </c>
      <c r="P3" s="38">
        <v>40</v>
      </c>
      <c r="Q3" s="14">
        <f>K3/M3</f>
        <v>75.681818181818187</v>
      </c>
      <c r="R3" s="14">
        <f>K3/O3</f>
        <v>2497.5</v>
      </c>
      <c r="S3" s="43">
        <f>K3/O3/43560</f>
        <v>5.7334710743801656E-2</v>
      </c>
      <c r="T3" s="38">
        <v>1320</v>
      </c>
      <c r="U3" s="5" t="s">
        <v>47</v>
      </c>
      <c r="V3" t="s">
        <v>53</v>
      </c>
      <c r="X3" t="s">
        <v>49</v>
      </c>
      <c r="Y3">
        <v>0</v>
      </c>
      <c r="Z3">
        <v>0</v>
      </c>
      <c r="AA3" t="s">
        <v>50</v>
      </c>
      <c r="AC3" s="6" t="s">
        <v>51</v>
      </c>
      <c r="AD3" t="s">
        <v>54</v>
      </c>
    </row>
    <row r="4" spans="1:64" ht="15.75" thickBot="1" x14ac:dyDescent="0.3"/>
    <row r="5" spans="1:64" ht="15.75" thickTop="1" x14ac:dyDescent="0.25">
      <c r="A5" s="7"/>
      <c r="B5" s="7"/>
      <c r="C5" s="25" t="s">
        <v>58</v>
      </c>
      <c r="D5" s="15">
        <f>+SUM(D2:D4)</f>
        <v>99900</v>
      </c>
      <c r="E5" s="7"/>
      <c r="F5" s="7"/>
      <c r="G5" s="15">
        <f>+SUM(G2:G4)</f>
        <v>99900</v>
      </c>
      <c r="H5" s="15">
        <f>+SUM(H2:H4)</f>
        <v>36000</v>
      </c>
      <c r="I5" s="20"/>
      <c r="J5" s="15">
        <f>+SUM(J2:J4)</f>
        <v>72000</v>
      </c>
      <c r="K5" s="15">
        <f>+SUM(K2:K4)</f>
        <v>99900</v>
      </c>
      <c r="L5" s="15">
        <f>+SUM(L2:L4)</f>
        <v>72000</v>
      </c>
      <c r="M5" s="30">
        <f>+SUM(M2:M4)</f>
        <v>1320</v>
      </c>
      <c r="N5" s="34"/>
      <c r="O5" s="39">
        <f>+SUM(O2:O4)</f>
        <v>40</v>
      </c>
      <c r="P5" s="39">
        <f>+SUM(P2:P4)</f>
        <v>40</v>
      </c>
      <c r="Q5" s="15"/>
      <c r="R5" s="15"/>
      <c r="S5" s="44"/>
      <c r="T5" s="39"/>
      <c r="U5" s="8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64" x14ac:dyDescent="0.25">
      <c r="A6" s="9"/>
      <c r="B6" s="9"/>
      <c r="C6" s="26"/>
      <c r="D6" s="16"/>
      <c r="E6" s="9"/>
      <c r="F6" s="9"/>
      <c r="G6" s="16"/>
      <c r="H6" s="16" t="s">
        <v>59</v>
      </c>
      <c r="I6" s="21">
        <f>H5/G5*100</f>
        <v>36.036036036036037</v>
      </c>
      <c r="J6" s="16"/>
      <c r="K6" s="16"/>
      <c r="L6" s="16" t="s">
        <v>60</v>
      </c>
      <c r="M6" s="31"/>
      <c r="N6" s="35"/>
      <c r="O6" s="40" t="s">
        <v>60</v>
      </c>
      <c r="P6" s="40"/>
      <c r="Q6" s="16"/>
      <c r="R6" s="16" t="s">
        <v>60</v>
      </c>
      <c r="S6" s="45"/>
      <c r="T6" s="40"/>
      <c r="U6" s="10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64" x14ac:dyDescent="0.25">
      <c r="A7" s="11"/>
      <c r="B7" s="11"/>
      <c r="C7" s="27"/>
      <c r="D7" s="17"/>
      <c r="E7" s="11"/>
      <c r="F7" s="11"/>
      <c r="G7" s="17"/>
      <c r="H7" s="17" t="s">
        <v>61</v>
      </c>
      <c r="I7" s="22" t="e">
        <f ca="1">STDEV(I2:I11)</f>
        <v>#DIV/0!</v>
      </c>
      <c r="J7" s="17"/>
      <c r="K7" s="17"/>
      <c r="L7" s="17" t="s">
        <v>62</v>
      </c>
      <c r="M7" s="47">
        <f>K5/M5</f>
        <v>75.681818181818187</v>
      </c>
      <c r="N7" s="36"/>
      <c r="O7" s="41" t="s">
        <v>63</v>
      </c>
      <c r="P7" s="41">
        <f>K5/O5</f>
        <v>2497.5</v>
      </c>
      <c r="Q7" s="17"/>
      <c r="R7" s="17" t="s">
        <v>64</v>
      </c>
      <c r="S7" s="46">
        <f>K5/O5/43560</f>
        <v>5.7334710743801656E-2</v>
      </c>
      <c r="T7" s="41"/>
      <c r="U7" s="12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64" x14ac:dyDescent="0.25">
      <c r="A8" t="s">
        <v>65</v>
      </c>
    </row>
    <row r="10" spans="1:64" x14ac:dyDescent="0.25">
      <c r="A10" t="s">
        <v>44</v>
      </c>
      <c r="C10" s="24">
        <v>45436</v>
      </c>
      <c r="D10" s="14">
        <v>42000</v>
      </c>
      <c r="E10" t="s">
        <v>45</v>
      </c>
      <c r="F10" t="s">
        <v>46</v>
      </c>
      <c r="G10" s="14">
        <v>42000</v>
      </c>
      <c r="H10" s="14">
        <v>19000</v>
      </c>
      <c r="I10" s="19">
        <f>H10/G10*100</f>
        <v>45.238095238095241</v>
      </c>
      <c r="J10" s="14">
        <v>46000</v>
      </c>
      <c r="K10" s="14">
        <f>G10-0</f>
        <v>42000</v>
      </c>
      <c r="L10" s="14">
        <v>46000</v>
      </c>
      <c r="M10" s="29">
        <v>0</v>
      </c>
      <c r="N10" s="33">
        <v>0</v>
      </c>
      <c r="O10" s="38">
        <v>40</v>
      </c>
      <c r="P10" s="38">
        <v>40</v>
      </c>
      <c r="Q10" s="14" t="e">
        <f>K10/M10</f>
        <v>#DIV/0!</v>
      </c>
      <c r="R10" s="14">
        <f>K10/O10</f>
        <v>1050</v>
      </c>
      <c r="S10" s="43">
        <f>K10/O10/43560</f>
        <v>2.4104683195592287E-2</v>
      </c>
      <c r="T10" s="38">
        <v>0</v>
      </c>
      <c r="U10" s="5" t="s">
        <v>47</v>
      </c>
      <c r="V10" t="s">
        <v>48</v>
      </c>
      <c r="X10" t="s">
        <v>49</v>
      </c>
      <c r="Y10">
        <v>0</v>
      </c>
      <c r="Z10">
        <v>0</v>
      </c>
      <c r="AA10" t="s">
        <v>50</v>
      </c>
      <c r="AC10" s="6" t="s">
        <v>51</v>
      </c>
    </row>
    <row r="11" spans="1:64" x14ac:dyDescent="0.25">
      <c r="A11" t="s">
        <v>55</v>
      </c>
      <c r="C11" s="24">
        <v>45553</v>
      </c>
      <c r="D11" s="14">
        <v>0</v>
      </c>
      <c r="E11" t="s">
        <v>56</v>
      </c>
      <c r="F11" t="s">
        <v>46</v>
      </c>
      <c r="G11" s="14">
        <v>0</v>
      </c>
      <c r="H11" s="14">
        <v>0</v>
      </c>
      <c r="I11" s="19" t="e">
        <f>H11/G11*100</f>
        <v>#DIV/0!</v>
      </c>
      <c r="J11" s="14">
        <v>46000</v>
      </c>
      <c r="K11" s="14">
        <f>G11-0</f>
        <v>0</v>
      </c>
      <c r="L11" s="14">
        <v>46000</v>
      </c>
      <c r="M11" s="29">
        <v>0</v>
      </c>
      <c r="N11" s="33">
        <v>0</v>
      </c>
      <c r="O11" s="38">
        <v>40</v>
      </c>
      <c r="P11" s="38">
        <v>40</v>
      </c>
      <c r="Q11" s="14" t="e">
        <f>K11/M11</f>
        <v>#DIV/0!</v>
      </c>
      <c r="R11" s="14">
        <f>K11/O11</f>
        <v>0</v>
      </c>
      <c r="S11" s="43">
        <f>K11/O11/43560</f>
        <v>0</v>
      </c>
      <c r="T11" s="38">
        <v>0</v>
      </c>
      <c r="U11" s="5" t="s">
        <v>47</v>
      </c>
      <c r="V11" t="s">
        <v>57</v>
      </c>
      <c r="X11" t="s">
        <v>49</v>
      </c>
      <c r="Y11">
        <v>0</v>
      </c>
      <c r="Z11">
        <v>0</v>
      </c>
      <c r="AA11" t="s">
        <v>50</v>
      </c>
      <c r="AC11" s="6" t="s">
        <v>51</v>
      </c>
    </row>
  </sheetData>
  <conditionalFormatting sqref="AE2:AR2 A3:AR3 AE4:AR4 A10:AD1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1C6E-7485-4271-9F54-50ECBA27852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2026-02-08T21:01:34Z</dcterms:created>
  <dcterms:modified xsi:type="dcterms:W3CDTF">2026-02-08T21:10:26Z</dcterms:modified>
</cp:coreProperties>
</file>